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409" firstSheet="0" activeTab="0"/>
  </bookViews>
  <sheets>
    <sheet name="Taul1" sheetId="1" state="visible" r:id="rId2"/>
  </sheets>
  <definedNames>
    <definedName function="false" hidden="false" localSheetId="0" name="_FilterDatabase" vbProcedure="false">Taul1!$A$13:$L$68</definedName>
  </definedNames>
  <calcPr iterateCount="100" refMode="A1" iterate="false" iterateDelta="0.0001"/>
</workbook>
</file>

<file path=xl/sharedStrings.xml><?xml version="1.0" encoding="utf-8"?>
<sst xmlns="http://schemas.openxmlformats.org/spreadsheetml/2006/main" count="427" uniqueCount="106">
  <si>
    <t>Maksulliset ajoneuvonsiirrot ajalta 1.1-17.12.2014</t>
  </si>
  <si>
    <t>Järjestelmään on dokumentoitu 55 ajoneuvon siirtoa</t>
  </si>
  <si>
    <t>kpl</t>
  </si>
  <si>
    <t>(taulukosta on poistettu rekisterinumerot)</t>
  </si>
  <si>
    <t>kvartaali 1</t>
  </si>
  <si>
    <t>kvartaali 2</t>
  </si>
  <si>
    <t>Tuotannonohjausjärjestelmään on kirjattu </t>
  </si>
  <si>
    <t>kvartaali 3</t>
  </si>
  <si>
    <t>93 ajoneuvon siirtoa vastaavana aikana</t>
  </si>
  <si>
    <t>kvartaali 4</t>
  </si>
  <si>
    <t>yhteensä</t>
  </si>
  <si>
    <t>Automerkki</t>
  </si>
  <si>
    <t>PASI-asianumero</t>
  </si>
  <si>
    <t>Siirtopaikka</t>
  </si>
  <si>
    <t>Tyyppi</t>
  </si>
  <si>
    <t>Syy</t>
  </si>
  <si>
    <t>Hinausliiike</t>
  </si>
  <si>
    <t>Siirtopäivä</t>
  </si>
  <si>
    <t>Kuvia (kpl)</t>
  </si>
  <si>
    <t>Käsitelty</t>
  </si>
  <si>
    <t>Tallennuspäivä</t>
  </si>
  <si>
    <t>PASI-siirtopvm</t>
  </si>
  <si>
    <t>Haettu PASIin</t>
  </si>
  <si>
    <t>MERCEDES-BENZ</t>
  </si>
  <si>
    <t>Ruoholahdenkatu 23</t>
  </si>
  <si>
    <t>Maksullinen lähisiirto</t>
  </si>
  <si>
    <t>Virheellinen pysäköinti</t>
  </si>
  <si>
    <t>HKL</t>
  </si>
  <si>
    <t>Ei</t>
  </si>
  <si>
    <t>Kyllä</t>
  </si>
  <si>
    <t>CITROEN</t>
  </si>
  <si>
    <t>Sibeliuksenkatu 1</t>
  </si>
  <si>
    <t>VOLVO</t>
  </si>
  <si>
    <t>Urho Kekkosen katu 1</t>
  </si>
  <si>
    <t>Kunnossapito</t>
  </si>
  <si>
    <t>NISSAN</t>
  </si>
  <si>
    <t>Tehtaankatu 14</t>
  </si>
  <si>
    <t>Unioninkatu 37</t>
  </si>
  <si>
    <t>BMW</t>
  </si>
  <si>
    <t>Merisotilaantori 1A</t>
  </si>
  <si>
    <t>AUDI + MUULI WGZ 744</t>
  </si>
  <si>
    <t>Mannerheimintie 2</t>
  </si>
  <si>
    <t>Romu</t>
  </si>
  <si>
    <t>Sibeliuksenkatu 4</t>
  </si>
  <si>
    <t>OPEL</t>
  </si>
  <si>
    <t>FORD</t>
  </si>
  <si>
    <t>Ruusulankatu 4</t>
  </si>
  <si>
    <t>BMV</t>
  </si>
  <si>
    <t>Urho Kekkosen katu 3</t>
  </si>
  <si>
    <t>VOLKSWAGEN</t>
  </si>
  <si>
    <t>Bulevardi 27</t>
  </si>
  <si>
    <t>TOYOTA</t>
  </si>
  <si>
    <t>Porthaninkatu 4</t>
  </si>
  <si>
    <t>Tehtaankatu 24</t>
  </si>
  <si>
    <t>Mannerheimintie 70</t>
  </si>
  <si>
    <t>Korkeavuorenkatu 21</t>
  </si>
  <si>
    <t>Fleminginkatu 26</t>
  </si>
  <si>
    <t>AUDI</t>
  </si>
  <si>
    <t>Porthaninkatu</t>
  </si>
  <si>
    <t>Aleksanterinkatu 15</t>
  </si>
  <si>
    <t>Laivurinkatu 8</t>
  </si>
  <si>
    <t>Bulevardi</t>
  </si>
  <si>
    <t>Annankatu 36</t>
  </si>
  <si>
    <t>SKODA</t>
  </si>
  <si>
    <t>Ruusulankatu 18</t>
  </si>
  <si>
    <t>Korkeavuorenkatu 8</t>
  </si>
  <si>
    <t>Ruoholahdenranta 5</t>
  </si>
  <si>
    <t>HONDA</t>
  </si>
  <si>
    <t>Porthaninkatu 2</t>
  </si>
  <si>
    <t>Merisotilaantori 1</t>
  </si>
  <si>
    <t>LAND ROVER</t>
  </si>
  <si>
    <t>Laivurinkatu 1</t>
  </si>
  <si>
    <t>Ruusulankatu 1</t>
  </si>
  <si>
    <t>Liisankatu 27</t>
  </si>
  <si>
    <t>Bulevardi 11</t>
  </si>
  <si>
    <t>HYUNDAI</t>
  </si>
  <si>
    <t>as. nouto, siirto keskeytetty</t>
  </si>
  <si>
    <t>Ruusulankatu 2</t>
  </si>
  <si>
    <t>Snellmaninkatu 8</t>
  </si>
  <si>
    <t>MITSUBISHI</t>
  </si>
  <si>
    <t>VOLKSWAGEN VW</t>
  </si>
  <si>
    <t>Viiskulma</t>
  </si>
  <si>
    <t>CHRYSLER</t>
  </si>
  <si>
    <t>Katariinankatu 4</t>
  </si>
  <si>
    <t>MAZDA</t>
  </si>
  <si>
    <t>Palkkatilanportti 1</t>
  </si>
  <si>
    <t>Aleksaterinkatu 3</t>
  </si>
  <si>
    <t>Laivurinkatu 33</t>
  </si>
  <si>
    <t>Automerkkien yleisyys</t>
  </si>
  <si>
    <t>prosentti</t>
  </si>
  <si>
    <t>Mersu</t>
  </si>
  <si>
    <t>Audi</t>
  </si>
  <si>
    <t>Toyota</t>
  </si>
  <si>
    <t>Volvo</t>
  </si>
  <si>
    <t>Nissan</t>
  </si>
  <si>
    <t>Opel</t>
  </si>
  <si>
    <t>Volkswagen</t>
  </si>
  <si>
    <t>Citroen</t>
  </si>
  <si>
    <t>Ford</t>
  </si>
  <si>
    <t>Skoda</t>
  </si>
  <si>
    <t>Honda</t>
  </si>
  <si>
    <t>Mitsubishi</t>
  </si>
  <si>
    <t>Hyundai</t>
  </si>
  <si>
    <t>Chrysler</t>
  </si>
  <si>
    <t>Land Rover</t>
  </si>
  <si>
    <t>Mazda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</si>
</sst>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M/D/YYYY\ H:MM"/>
  </numFmts>
  <fonts count="6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4"/>
      <color rgb="FF000000"/>
      <name val="Calibri"/>
      <family val="2"/>
      <charset val="1"/>
    </font>
    <font>
      <b val="true"/>
      <sz val="10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5E0B4"/>
        <bgColor rgb="FFCCFFCC"/>
      </patternFill>
    </fill>
    <fill>
      <patternFill patternType="solid">
        <fgColor rgb="FF9DC3E6"/>
        <bgColor rgb="FFCCCCFF"/>
      </patternFill>
    </fill>
    <fill>
      <patternFill patternType="solid">
        <fgColor rgb="FFFFF2CC"/>
        <bgColor rgb="FFFFFFFF"/>
      </patternFill>
    </fill>
    <fill>
      <patternFill patternType="solid">
        <fgColor rgb="FFF4B183"/>
        <bgColor rgb="FFFF99CC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1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3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5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2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3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4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5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5" fontId="0" fillId="2" borderId="0" xfId="0" applyFont="true" applyBorder="true" applyAlignment="tru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5E0B4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DC3E6"/>
      <rgbColor rgb="FFFF99CC"/>
      <rgbColor rgb="FFCC99FF"/>
      <rgbColor rgb="FFF4B183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5:L65536"/>
  <sheetViews>
    <sheetView windowProtection="false" showFormulas="false" showGridLines="true" showRowColHeaders="true" showZeros="true" rightToLeft="false" tabSelected="true" showOutlineSymbols="true" defaultGridColor="true" view="normal" topLeftCell="C10" colorId="64" zoomScale="100" zoomScaleNormal="100" zoomScalePageLayoutView="100" workbookViewId="0">
      <selection pane="topLeft" activeCell="F30" activeCellId="0" sqref="F30"/>
    </sheetView>
  </sheetViews>
  <sheetFormatPr defaultRowHeight="13.8"/>
  <cols>
    <col collapsed="false" hidden="false" max="1" min="1" style="0" width="15.7125506072875"/>
    <col collapsed="false" hidden="false" max="2" min="2" style="0" width="14.8542510121458"/>
    <col collapsed="false" hidden="false" max="3" min="3" style="0" width="26.1457489878542"/>
    <col collapsed="false" hidden="false" max="4" min="4" style="0" width="22.5748987854251"/>
    <col collapsed="false" hidden="false" max="5" min="5" style="0" width="22.1457489878542"/>
    <col collapsed="false" hidden="false" max="6" min="6" style="0" width="8.53441295546559"/>
    <col collapsed="false" hidden="false" max="7" min="7" style="0" width="15.2834008097166"/>
    <col collapsed="false" hidden="false" max="9" min="8" style="0" width="8.53441295546559"/>
    <col collapsed="false" hidden="false" max="10" min="10" style="0" width="17.2834008097166"/>
    <col collapsed="false" hidden="false" max="11" min="11" style="0" width="18.1376518218623"/>
    <col collapsed="false" hidden="false" max="1025" min="12" style="0" width="8.53441295546559"/>
  </cols>
  <sheetData>
    <row r="5" customFormat="false" ht="17.35" hidden="false" customHeight="false" outlineLevel="0" collapsed="false">
      <c r="C5" s="1" t="s">
        <v>0</v>
      </c>
      <c r="D5" s="1"/>
    </row>
    <row r="6" customFormat="false" ht="13.8" hidden="false" customHeight="false" outlineLevel="0" collapsed="false">
      <c r="C6" s="0" t="s">
        <v>1</v>
      </c>
      <c r="K6" s="2" t="s">
        <v>2</v>
      </c>
    </row>
    <row r="7" customFormat="false" ht="13.8" hidden="false" customHeight="false" outlineLevel="0" collapsed="false">
      <c r="C7" s="0" t="s">
        <v>3</v>
      </c>
      <c r="J7" s="3" t="s">
        <v>4</v>
      </c>
      <c r="K7" s="3" t="n">
        <v>19</v>
      </c>
    </row>
    <row r="8" customFormat="false" ht="13.8" hidden="false" customHeight="false" outlineLevel="0" collapsed="false">
      <c r="J8" s="3" t="s">
        <v>5</v>
      </c>
      <c r="K8" s="3" t="n">
        <v>12</v>
      </c>
    </row>
    <row r="9" customFormat="false" ht="13.8" hidden="false" customHeight="false" outlineLevel="0" collapsed="false">
      <c r="C9" s="4" t="s">
        <v>6</v>
      </c>
      <c r="D9" s="5"/>
      <c r="J9" s="3" t="s">
        <v>7</v>
      </c>
      <c r="K9" s="3" t="n">
        <v>8</v>
      </c>
    </row>
    <row r="10" customFormat="false" ht="13.8" hidden="false" customHeight="false" outlineLevel="0" collapsed="false">
      <c r="C10" s="6" t="s">
        <v>8</v>
      </c>
      <c r="D10" s="7"/>
      <c r="J10" s="3" t="s">
        <v>9</v>
      </c>
      <c r="K10" s="3" t="n">
        <v>16</v>
      </c>
    </row>
    <row r="11" customFormat="false" ht="13.8" hidden="false" customHeight="false" outlineLevel="0" collapsed="false">
      <c r="J11" s="8" t="s">
        <v>10</v>
      </c>
      <c r="K11" s="8" t="n">
        <f aca="false">SUM(K7:K10)</f>
        <v>55</v>
      </c>
    </row>
    <row r="13" customFormat="false" ht="13.8" hidden="false" customHeight="false" outlineLevel="0" collapsed="false">
      <c r="A13" s="9" t="s">
        <v>11</v>
      </c>
      <c r="B13" s="9" t="s">
        <v>12</v>
      </c>
      <c r="C13" s="9" t="s">
        <v>13</v>
      </c>
      <c r="D13" s="9" t="s">
        <v>14</v>
      </c>
      <c r="E13" s="9" t="s">
        <v>15</v>
      </c>
      <c r="F13" s="9" t="s">
        <v>16</v>
      </c>
      <c r="G13" s="9" t="s">
        <v>17</v>
      </c>
      <c r="H13" s="9" t="s">
        <v>18</v>
      </c>
      <c r="I13" s="9" t="s">
        <v>19</v>
      </c>
      <c r="J13" s="9" t="s">
        <v>20</v>
      </c>
      <c r="K13" s="9" t="s">
        <v>21</v>
      </c>
      <c r="L13" s="9" t="s">
        <v>22</v>
      </c>
    </row>
    <row r="14" customFormat="false" ht="13.8" hidden="false" customHeight="false" outlineLevel="0" collapsed="false">
      <c r="A14" s="10" t="s">
        <v>23</v>
      </c>
      <c r="B14" s="10" t="n">
        <v>36029574</v>
      </c>
      <c r="C14" s="10" t="s">
        <v>24</v>
      </c>
      <c r="D14" s="10" t="s">
        <v>25</v>
      </c>
      <c r="E14" s="10" t="s">
        <v>26</v>
      </c>
      <c r="F14" s="10" t="s">
        <v>27</v>
      </c>
      <c r="G14" s="11" t="n">
        <v>41648.4736111111</v>
      </c>
      <c r="H14" s="10" t="n">
        <v>2</v>
      </c>
      <c r="I14" s="10" t="s">
        <v>28</v>
      </c>
      <c r="J14" s="12" t="n">
        <v>41648.4739587847</v>
      </c>
      <c r="K14" s="11" t="n">
        <v>41648.4795488773</v>
      </c>
      <c r="L14" s="10" t="s">
        <v>29</v>
      </c>
    </row>
    <row r="15" customFormat="false" ht="13.8" hidden="false" customHeight="false" outlineLevel="0" collapsed="false">
      <c r="A15" s="10" t="s">
        <v>30</v>
      </c>
      <c r="B15" s="10" t="n">
        <v>36029575</v>
      </c>
      <c r="C15" s="10" t="s">
        <v>31</v>
      </c>
      <c r="D15" s="10" t="s">
        <v>25</v>
      </c>
      <c r="E15" s="10" t="s">
        <v>26</v>
      </c>
      <c r="F15" s="10" t="s">
        <v>27</v>
      </c>
      <c r="G15" s="11" t="n">
        <v>41650.8284722222</v>
      </c>
      <c r="H15" s="10" t="n">
        <v>2</v>
      </c>
      <c r="I15" s="10" t="s">
        <v>28</v>
      </c>
      <c r="J15" s="12" t="n">
        <v>41650.8285878472</v>
      </c>
      <c r="K15" s="11" t="n">
        <v>41650.830080463</v>
      </c>
      <c r="L15" s="10" t="s">
        <v>29</v>
      </c>
    </row>
    <row r="16" customFormat="false" ht="13.8" hidden="false" customHeight="false" outlineLevel="0" collapsed="false">
      <c r="A16" s="10" t="s">
        <v>32</v>
      </c>
      <c r="B16" s="10" t="n">
        <v>36029579</v>
      </c>
      <c r="C16" s="10" t="s">
        <v>33</v>
      </c>
      <c r="D16" s="10" t="s">
        <v>25</v>
      </c>
      <c r="E16" s="10" t="s">
        <v>34</v>
      </c>
      <c r="F16" s="10" t="s">
        <v>27</v>
      </c>
      <c r="G16" s="11" t="n">
        <v>41653.7770833333</v>
      </c>
      <c r="H16" s="10" t="n">
        <v>2</v>
      </c>
      <c r="I16" s="10" t="s">
        <v>28</v>
      </c>
      <c r="J16" s="12" t="n">
        <v>41653.7772020949</v>
      </c>
      <c r="K16" s="11" t="n">
        <v>41653.8065728241</v>
      </c>
      <c r="L16" s="10" t="s">
        <v>29</v>
      </c>
    </row>
    <row r="17" customFormat="false" ht="13.8" hidden="false" customHeight="false" outlineLevel="0" collapsed="false">
      <c r="A17" s="10" t="s">
        <v>35</v>
      </c>
      <c r="B17" s="10" t="n">
        <v>36029583</v>
      </c>
      <c r="C17" s="10" t="s">
        <v>31</v>
      </c>
      <c r="D17" s="10" t="s">
        <v>25</v>
      </c>
      <c r="E17" s="10" t="s">
        <v>34</v>
      </c>
      <c r="F17" s="10" t="s">
        <v>27</v>
      </c>
      <c r="G17" s="11" t="n">
        <v>41655.8847222222</v>
      </c>
      <c r="H17" s="10" t="n">
        <v>2</v>
      </c>
      <c r="I17" s="10" t="s">
        <v>28</v>
      </c>
      <c r="J17" s="12" t="n">
        <v>41655.8848821991</v>
      </c>
      <c r="K17" s="11" t="n">
        <v>41655.8854992014</v>
      </c>
      <c r="L17" s="10" t="s">
        <v>29</v>
      </c>
    </row>
    <row r="18" customFormat="false" ht="13.8" hidden="false" customHeight="false" outlineLevel="0" collapsed="false">
      <c r="A18" s="10" t="s">
        <v>23</v>
      </c>
      <c r="B18" s="10" t="n">
        <v>36029590</v>
      </c>
      <c r="C18" s="10" t="s">
        <v>36</v>
      </c>
      <c r="D18" s="10" t="s">
        <v>25</v>
      </c>
      <c r="E18" s="10" t="s">
        <v>34</v>
      </c>
      <c r="F18" s="10" t="s">
        <v>27</v>
      </c>
      <c r="G18" s="11" t="n">
        <v>41656.7006944444</v>
      </c>
      <c r="H18" s="10" t="n">
        <v>2</v>
      </c>
      <c r="I18" s="10" t="s">
        <v>28</v>
      </c>
      <c r="J18" s="12" t="n">
        <v>41656.7008017593</v>
      </c>
      <c r="K18" s="11" t="n">
        <v>41656.7062572107</v>
      </c>
      <c r="L18" s="10" t="s">
        <v>29</v>
      </c>
    </row>
    <row r="19" customFormat="false" ht="13.8" hidden="false" customHeight="false" outlineLevel="0" collapsed="false">
      <c r="A19" s="10" t="s">
        <v>30</v>
      </c>
      <c r="B19" s="10" t="n">
        <v>36029591</v>
      </c>
      <c r="C19" s="10" t="s">
        <v>37</v>
      </c>
      <c r="D19" s="10" t="s">
        <v>25</v>
      </c>
      <c r="E19" s="10" t="s">
        <v>34</v>
      </c>
      <c r="F19" s="10" t="s">
        <v>27</v>
      </c>
      <c r="G19" s="11" t="n">
        <v>41657.63125</v>
      </c>
      <c r="H19" s="10" t="n">
        <v>3</v>
      </c>
      <c r="I19" s="10" t="s">
        <v>28</v>
      </c>
      <c r="J19" s="12" t="n">
        <v>41657.6318133449</v>
      </c>
      <c r="K19" s="11" t="n">
        <v>41657.6932720949</v>
      </c>
      <c r="L19" s="10" t="s">
        <v>29</v>
      </c>
    </row>
    <row r="20" customFormat="false" ht="13.8" hidden="false" customHeight="false" outlineLevel="0" collapsed="false">
      <c r="A20" s="10" t="s">
        <v>38</v>
      </c>
      <c r="B20" s="10" t="n">
        <v>36029596</v>
      </c>
      <c r="C20" s="10" t="s">
        <v>39</v>
      </c>
      <c r="D20" s="10" t="s">
        <v>25</v>
      </c>
      <c r="E20" s="10" t="s">
        <v>26</v>
      </c>
      <c r="F20" s="10" t="s">
        <v>27</v>
      </c>
      <c r="G20" s="11" t="n">
        <v>41660.7256944444</v>
      </c>
      <c r="H20" s="10" t="n">
        <v>2</v>
      </c>
      <c r="I20" s="10" t="s">
        <v>28</v>
      </c>
      <c r="J20" s="12" t="n">
        <v>41660.7259037269</v>
      </c>
      <c r="K20" s="11" t="n">
        <v>41660.7316422685</v>
      </c>
      <c r="L20" s="10" t="s">
        <v>29</v>
      </c>
    </row>
    <row r="21" customFormat="false" ht="13.8" hidden="false" customHeight="false" outlineLevel="0" collapsed="false">
      <c r="A21" s="10" t="s">
        <v>40</v>
      </c>
      <c r="B21" s="10" t="n">
        <v>38033951</v>
      </c>
      <c r="C21" s="10" t="s">
        <v>41</v>
      </c>
      <c r="D21" s="10" t="s">
        <v>25</v>
      </c>
      <c r="E21" s="10" t="s">
        <v>42</v>
      </c>
      <c r="F21" s="10" t="s">
        <v>27</v>
      </c>
      <c r="G21" s="11" t="n">
        <v>41662.315</v>
      </c>
      <c r="H21" s="10" t="n">
        <v>2</v>
      </c>
      <c r="I21" s="10" t="s">
        <v>28</v>
      </c>
      <c r="J21" s="12" t="n">
        <v>41662.3150050116</v>
      </c>
      <c r="K21" s="11" t="n">
        <v>41674.6584780556</v>
      </c>
      <c r="L21" s="10" t="s">
        <v>29</v>
      </c>
    </row>
    <row r="22" customFormat="false" ht="13.8" hidden="false" customHeight="false" outlineLevel="0" collapsed="false">
      <c r="A22" s="10" t="s">
        <v>32</v>
      </c>
      <c r="B22" s="10" t="n">
        <v>36029615</v>
      </c>
      <c r="C22" s="10" t="s">
        <v>43</v>
      </c>
      <c r="D22" s="10" t="s">
        <v>25</v>
      </c>
      <c r="E22" s="10" t="s">
        <v>34</v>
      </c>
      <c r="F22" s="10" t="s">
        <v>27</v>
      </c>
      <c r="G22" s="11" t="n">
        <v>41671.7734722222</v>
      </c>
      <c r="H22" s="10" t="n">
        <v>2</v>
      </c>
      <c r="I22" s="10" t="s">
        <v>28</v>
      </c>
      <c r="J22" s="12" t="n">
        <v>41671.7734751968</v>
      </c>
      <c r="K22" s="11" t="n">
        <v>41671.7737169445</v>
      </c>
      <c r="L22" s="10" t="s">
        <v>29</v>
      </c>
    </row>
    <row r="23" customFormat="false" ht="13.8" hidden="false" customHeight="false" outlineLevel="0" collapsed="false">
      <c r="A23" s="10" t="s">
        <v>44</v>
      </c>
      <c r="B23" s="10" t="n">
        <v>36029616</v>
      </c>
      <c r="C23" s="10" t="s">
        <v>36</v>
      </c>
      <c r="D23" s="10" t="s">
        <v>25</v>
      </c>
      <c r="E23" s="10" t="s">
        <v>26</v>
      </c>
      <c r="F23" s="10" t="s">
        <v>27</v>
      </c>
      <c r="G23" s="11" t="n">
        <v>41671.8236111111</v>
      </c>
      <c r="H23" s="10" t="n">
        <v>2</v>
      </c>
      <c r="I23" s="10" t="s">
        <v>28</v>
      </c>
      <c r="J23" s="12" t="n">
        <v>41671.8239714815</v>
      </c>
      <c r="K23" s="11" t="n">
        <v>41671.8293437963</v>
      </c>
      <c r="L23" s="10" t="s">
        <v>29</v>
      </c>
    </row>
    <row r="24" customFormat="false" ht="13.8" hidden="false" customHeight="false" outlineLevel="0" collapsed="false">
      <c r="A24" s="10" t="s">
        <v>45</v>
      </c>
      <c r="B24" s="10" t="n">
        <v>36029617</v>
      </c>
      <c r="C24" s="10" t="s">
        <v>31</v>
      </c>
      <c r="D24" s="10" t="s">
        <v>25</v>
      </c>
      <c r="E24" s="10" t="s">
        <v>26</v>
      </c>
      <c r="F24" s="10" t="s">
        <v>27</v>
      </c>
      <c r="G24" s="11" t="n">
        <v>41672.7777777778</v>
      </c>
      <c r="H24" s="10" t="n">
        <v>3</v>
      </c>
      <c r="I24" s="10" t="s">
        <v>28</v>
      </c>
      <c r="J24" s="12" t="n">
        <v>41672.7784056134</v>
      </c>
      <c r="K24" s="11" t="n">
        <v>41672.781560625</v>
      </c>
      <c r="L24" s="10" t="s">
        <v>29</v>
      </c>
    </row>
    <row r="25" customFormat="false" ht="13.8" hidden="false" customHeight="false" outlineLevel="0" collapsed="false">
      <c r="A25" s="10" t="s">
        <v>23</v>
      </c>
      <c r="B25" s="10" t="n">
        <v>36029619</v>
      </c>
      <c r="C25" s="10" t="s">
        <v>46</v>
      </c>
      <c r="D25" s="10" t="s">
        <v>25</v>
      </c>
      <c r="E25" s="10" t="s">
        <v>26</v>
      </c>
      <c r="F25" s="10" t="s">
        <v>27</v>
      </c>
      <c r="G25" s="11" t="n">
        <v>41672.95</v>
      </c>
      <c r="H25" s="10" t="n">
        <v>4</v>
      </c>
      <c r="I25" s="10" t="s">
        <v>28</v>
      </c>
      <c r="J25" s="12" t="n">
        <v>41672.950673044</v>
      </c>
      <c r="K25" s="11" t="n">
        <v>41673.3636299653</v>
      </c>
      <c r="L25" s="10" t="s">
        <v>29</v>
      </c>
    </row>
    <row r="26" customFormat="false" ht="13.8" hidden="false" customHeight="false" outlineLevel="0" collapsed="false">
      <c r="A26" s="10" t="s">
        <v>47</v>
      </c>
      <c r="B26" s="10" t="n">
        <v>36029618</v>
      </c>
      <c r="C26" s="10" t="s">
        <v>48</v>
      </c>
      <c r="D26" s="10" t="s">
        <v>25</v>
      </c>
      <c r="E26" s="10" t="s">
        <v>34</v>
      </c>
      <c r="F26" s="10" t="s">
        <v>27</v>
      </c>
      <c r="G26" s="11" t="n">
        <v>41673.0877314815</v>
      </c>
      <c r="H26" s="10" t="n">
        <v>4</v>
      </c>
      <c r="I26" s="10" t="s">
        <v>28</v>
      </c>
      <c r="J26" s="12" t="n">
        <v>41673.0877347569</v>
      </c>
      <c r="K26" s="11" t="n">
        <v>41673.3636297801</v>
      </c>
      <c r="L26" s="10" t="s">
        <v>29</v>
      </c>
    </row>
    <row r="27" customFormat="false" ht="13.8" hidden="false" customHeight="false" outlineLevel="0" collapsed="false">
      <c r="A27" s="10" t="s">
        <v>49</v>
      </c>
      <c r="B27" s="10" t="n">
        <v>36029623</v>
      </c>
      <c r="C27" s="10" t="s">
        <v>50</v>
      </c>
      <c r="D27" s="10" t="s">
        <v>25</v>
      </c>
      <c r="E27" s="10" t="s">
        <v>26</v>
      </c>
      <c r="F27" s="10" t="s">
        <v>27</v>
      </c>
      <c r="G27" s="11" t="n">
        <v>41673.8173611111</v>
      </c>
      <c r="H27" s="10" t="n">
        <v>1</v>
      </c>
      <c r="I27" s="10" t="s">
        <v>28</v>
      </c>
      <c r="J27" s="12" t="n">
        <v>41673.8180337847</v>
      </c>
      <c r="K27" s="11" t="n">
        <v>41673.8510381713</v>
      </c>
      <c r="L27" s="10" t="s">
        <v>29</v>
      </c>
    </row>
    <row r="28" customFormat="false" ht="13.8" hidden="false" customHeight="false" outlineLevel="0" collapsed="false">
      <c r="A28" s="10" t="s">
        <v>51</v>
      </c>
      <c r="B28" s="10" t="n">
        <v>36029664</v>
      </c>
      <c r="C28" s="10" t="s">
        <v>52</v>
      </c>
      <c r="D28" s="10" t="s">
        <v>25</v>
      </c>
      <c r="E28" s="10" t="s">
        <v>26</v>
      </c>
      <c r="F28" s="10" t="s">
        <v>27</v>
      </c>
      <c r="G28" s="11" t="n">
        <v>41675.3402777778</v>
      </c>
      <c r="H28" s="10" t="n">
        <v>2</v>
      </c>
      <c r="I28" s="10" t="s">
        <v>28</v>
      </c>
      <c r="J28" s="12" t="n">
        <v>41675.3408256019</v>
      </c>
      <c r="K28" s="11" t="n">
        <v>41675.3958097917</v>
      </c>
      <c r="L28" s="10" t="s">
        <v>29</v>
      </c>
    </row>
    <row r="29" customFormat="false" ht="13.8" hidden="false" customHeight="false" outlineLevel="0" collapsed="false">
      <c r="A29" s="10" t="s">
        <v>35</v>
      </c>
      <c r="B29" s="10" t="n">
        <v>36029712</v>
      </c>
      <c r="C29" s="10" t="s">
        <v>31</v>
      </c>
      <c r="D29" s="10" t="s">
        <v>25</v>
      </c>
      <c r="E29" s="10" t="s">
        <v>26</v>
      </c>
      <c r="F29" s="10" t="s">
        <v>27</v>
      </c>
      <c r="G29" s="11" t="n">
        <v>41676.9097222222</v>
      </c>
      <c r="H29" s="10" t="n">
        <v>2</v>
      </c>
      <c r="I29" s="10" t="s">
        <v>28</v>
      </c>
      <c r="J29" s="12" t="n">
        <v>41676.9099832407</v>
      </c>
      <c r="K29" s="11" t="n">
        <v>41676.9107785648</v>
      </c>
      <c r="L29" s="10" t="s">
        <v>29</v>
      </c>
    </row>
    <row r="30" customFormat="false" ht="13.8" hidden="false" customHeight="false" outlineLevel="0" collapsed="false">
      <c r="A30" s="10" t="s">
        <v>23</v>
      </c>
      <c r="B30" s="10" t="n">
        <v>36029730</v>
      </c>
      <c r="C30" s="10" t="s">
        <v>53</v>
      </c>
      <c r="D30" s="10" t="s">
        <v>25</v>
      </c>
      <c r="E30" s="10" t="s">
        <v>34</v>
      </c>
      <c r="F30" s="10" t="s">
        <v>27</v>
      </c>
      <c r="G30" s="11" t="n">
        <v>41678.6069444444</v>
      </c>
      <c r="H30" s="10" t="n">
        <v>1</v>
      </c>
      <c r="I30" s="10" t="s">
        <v>28</v>
      </c>
      <c r="J30" s="12" t="n">
        <v>41678.6075713657</v>
      </c>
      <c r="K30" s="11" t="n">
        <v>41678.6128694213</v>
      </c>
      <c r="L30" s="10" t="s">
        <v>29</v>
      </c>
    </row>
    <row r="31" customFormat="false" ht="13.8" hidden="false" customHeight="false" outlineLevel="0" collapsed="false">
      <c r="A31" s="10" t="s">
        <v>38</v>
      </c>
      <c r="B31" s="10" t="n">
        <v>36029784</v>
      </c>
      <c r="C31" s="10" t="s">
        <v>54</v>
      </c>
      <c r="D31" s="10" t="s">
        <v>25</v>
      </c>
      <c r="E31" s="10" t="s">
        <v>26</v>
      </c>
      <c r="F31" s="10" t="s">
        <v>27</v>
      </c>
      <c r="G31" s="11" t="n">
        <v>41691.9111111111</v>
      </c>
      <c r="H31" s="10" t="n">
        <v>2</v>
      </c>
      <c r="I31" s="10" t="s">
        <v>28</v>
      </c>
      <c r="J31" s="12" t="n">
        <v>41691.9116647454</v>
      </c>
      <c r="K31" s="11" t="n">
        <v>41691.9147613542</v>
      </c>
      <c r="L31" s="10" t="s">
        <v>29</v>
      </c>
    </row>
    <row r="32" customFormat="false" ht="13.8" hidden="false" customHeight="false" outlineLevel="0" collapsed="false">
      <c r="A32" s="10" t="s">
        <v>23</v>
      </c>
      <c r="B32" s="10" t="n">
        <v>36030145</v>
      </c>
      <c r="C32" s="10" t="s">
        <v>55</v>
      </c>
      <c r="D32" s="10" t="s">
        <v>25</v>
      </c>
      <c r="E32" s="10" t="s">
        <v>26</v>
      </c>
      <c r="F32" s="10" t="s">
        <v>27</v>
      </c>
      <c r="G32" s="11" t="n">
        <v>41713.6173611111</v>
      </c>
      <c r="H32" s="10" t="n">
        <v>3</v>
      </c>
      <c r="I32" s="10" t="s">
        <v>28</v>
      </c>
      <c r="J32" s="12" t="n">
        <v>41713.6175177431</v>
      </c>
      <c r="K32" s="11" t="n">
        <v>41713.6219913194</v>
      </c>
      <c r="L32" s="10" t="s">
        <v>29</v>
      </c>
    </row>
    <row r="33" customFormat="false" ht="13.8" hidden="false" customHeight="false" outlineLevel="0" collapsed="false">
      <c r="A33" s="10" t="s">
        <v>51</v>
      </c>
      <c r="B33" s="10" t="n">
        <v>36032595</v>
      </c>
      <c r="C33" s="10" t="s">
        <v>56</v>
      </c>
      <c r="D33" s="10" t="s">
        <v>25</v>
      </c>
      <c r="E33" s="10" t="s">
        <v>26</v>
      </c>
      <c r="F33" s="10" t="s">
        <v>27</v>
      </c>
      <c r="G33" s="11" t="n">
        <v>41735.8256944444</v>
      </c>
      <c r="H33" s="10" t="n">
        <v>2</v>
      </c>
      <c r="I33" s="10" t="s">
        <v>28</v>
      </c>
      <c r="J33" s="13" t="n">
        <v>41735.8259819907</v>
      </c>
      <c r="K33" s="11" t="n">
        <v>41735.8284884954</v>
      </c>
      <c r="L33" s="10" t="s">
        <v>29</v>
      </c>
    </row>
    <row r="34" customFormat="false" ht="13.8" hidden="false" customHeight="false" outlineLevel="0" collapsed="false">
      <c r="A34" s="10" t="s">
        <v>57</v>
      </c>
      <c r="B34" s="10" t="n">
        <v>36033566</v>
      </c>
      <c r="C34" s="10" t="s">
        <v>31</v>
      </c>
      <c r="D34" s="10" t="s">
        <v>25</v>
      </c>
      <c r="E34" s="10" t="s">
        <v>26</v>
      </c>
      <c r="F34" s="10" t="s">
        <v>27</v>
      </c>
      <c r="G34" s="11" t="n">
        <v>41737.8541666667</v>
      </c>
      <c r="H34" s="10" t="n">
        <v>3</v>
      </c>
      <c r="I34" s="10" t="s">
        <v>28</v>
      </c>
      <c r="J34" s="13" t="n">
        <v>41737.8547139468</v>
      </c>
      <c r="K34" s="11" t="n">
        <v>41737.8611535185</v>
      </c>
      <c r="L34" s="10" t="s">
        <v>29</v>
      </c>
    </row>
    <row r="35" customFormat="false" ht="13.8" hidden="false" customHeight="false" outlineLevel="0" collapsed="false">
      <c r="A35" s="10" t="s">
        <v>44</v>
      </c>
      <c r="B35" s="10" t="n">
        <v>36037583</v>
      </c>
      <c r="C35" s="10" t="s">
        <v>58</v>
      </c>
      <c r="D35" s="10" t="s">
        <v>25</v>
      </c>
      <c r="E35" s="10" t="s">
        <v>34</v>
      </c>
      <c r="F35" s="10" t="s">
        <v>27</v>
      </c>
      <c r="G35" s="11" t="n">
        <v>41764.4076388889</v>
      </c>
      <c r="H35" s="10" t="n">
        <v>3</v>
      </c>
      <c r="I35" s="10" t="s">
        <v>28</v>
      </c>
      <c r="J35" s="13" t="n">
        <v>41764.4079394676</v>
      </c>
      <c r="K35" s="11" t="n">
        <v>41764.4147225463</v>
      </c>
      <c r="L35" s="10" t="s">
        <v>29</v>
      </c>
    </row>
    <row r="36" customFormat="false" ht="13.8" hidden="false" customHeight="false" outlineLevel="0" collapsed="false">
      <c r="A36" s="10" t="s">
        <v>23</v>
      </c>
      <c r="B36" s="10" t="n">
        <v>36037768</v>
      </c>
      <c r="C36" s="10" t="s">
        <v>59</v>
      </c>
      <c r="D36" s="10" t="s">
        <v>25</v>
      </c>
      <c r="E36" s="10" t="s">
        <v>34</v>
      </c>
      <c r="F36" s="10" t="s">
        <v>27</v>
      </c>
      <c r="G36" s="11" t="n">
        <v>41766.7076388889</v>
      </c>
      <c r="H36" s="10" t="n">
        <v>2</v>
      </c>
      <c r="I36" s="10" t="s">
        <v>28</v>
      </c>
      <c r="J36" s="13" t="n">
        <v>41766.7082937732</v>
      </c>
      <c r="K36" s="11" t="n">
        <v>41766.7119289236</v>
      </c>
      <c r="L36" s="10" t="s">
        <v>29</v>
      </c>
    </row>
    <row r="37" customFormat="false" ht="13.8" hidden="false" customHeight="false" outlineLevel="0" collapsed="false">
      <c r="A37" s="10" t="s">
        <v>30</v>
      </c>
      <c r="B37" s="10" t="n">
        <v>36037930</v>
      </c>
      <c r="C37" s="10" t="s">
        <v>54</v>
      </c>
      <c r="D37" s="10" t="s">
        <v>25</v>
      </c>
      <c r="E37" s="10" t="s">
        <v>34</v>
      </c>
      <c r="F37" s="10" t="s">
        <v>27</v>
      </c>
      <c r="G37" s="11" t="n">
        <v>41767.8958333333</v>
      </c>
      <c r="H37" s="10" t="n">
        <v>7</v>
      </c>
      <c r="I37" s="10" t="s">
        <v>28</v>
      </c>
      <c r="J37" s="13" t="n">
        <v>41767.8959658102</v>
      </c>
      <c r="K37" s="11" t="n">
        <v>41767.9279722917</v>
      </c>
      <c r="L37" s="10" t="s">
        <v>29</v>
      </c>
    </row>
    <row r="38" customFormat="false" ht="13.8" hidden="false" customHeight="false" outlineLevel="0" collapsed="false">
      <c r="A38" s="10" t="s">
        <v>23</v>
      </c>
      <c r="B38" s="10" t="n">
        <v>36038040</v>
      </c>
      <c r="C38" s="10" t="s">
        <v>60</v>
      </c>
      <c r="D38" s="10" t="s">
        <v>25</v>
      </c>
      <c r="E38" s="10" t="s">
        <v>34</v>
      </c>
      <c r="F38" s="10" t="s">
        <v>27</v>
      </c>
      <c r="G38" s="11" t="n">
        <v>41768.4284722222</v>
      </c>
      <c r="H38" s="10" t="n">
        <v>1</v>
      </c>
      <c r="I38" s="10" t="s">
        <v>28</v>
      </c>
      <c r="J38" s="13" t="n">
        <v>41768.4290278472</v>
      </c>
      <c r="K38" s="11" t="n">
        <v>41768.4326263657</v>
      </c>
      <c r="L38" s="10" t="s">
        <v>29</v>
      </c>
    </row>
    <row r="39" customFormat="false" ht="13.8" hidden="false" customHeight="false" outlineLevel="0" collapsed="false">
      <c r="A39" s="10" t="s">
        <v>57</v>
      </c>
      <c r="B39" s="10" t="n">
        <v>36038057</v>
      </c>
      <c r="C39" s="10" t="s">
        <v>61</v>
      </c>
      <c r="D39" s="10" t="s">
        <v>25</v>
      </c>
      <c r="E39" s="10" t="s">
        <v>34</v>
      </c>
      <c r="F39" s="10" t="s">
        <v>27</v>
      </c>
      <c r="G39" s="11" t="n">
        <v>41768.8471064815</v>
      </c>
      <c r="H39" s="10" t="n">
        <v>1</v>
      </c>
      <c r="I39" s="10" t="s">
        <v>28</v>
      </c>
      <c r="J39" s="13" t="n">
        <v>41768.8471113195</v>
      </c>
      <c r="K39" s="11" t="n">
        <v>41768.8471630324</v>
      </c>
      <c r="L39" s="10" t="s">
        <v>29</v>
      </c>
    </row>
    <row r="40" customFormat="false" ht="13.8" hidden="false" customHeight="false" outlineLevel="0" collapsed="false">
      <c r="A40" s="10" t="s">
        <v>23</v>
      </c>
      <c r="B40" s="10" t="n">
        <v>36038116</v>
      </c>
      <c r="C40" s="10" t="s">
        <v>62</v>
      </c>
      <c r="D40" s="10" t="s">
        <v>25</v>
      </c>
      <c r="E40" s="10" t="s">
        <v>34</v>
      </c>
      <c r="F40" s="10" t="s">
        <v>27</v>
      </c>
      <c r="G40" s="11" t="n">
        <v>41778.0173611111</v>
      </c>
      <c r="H40" s="10" t="n">
        <v>2</v>
      </c>
      <c r="I40" s="10" t="s">
        <v>28</v>
      </c>
      <c r="J40" s="13" t="n">
        <v>41778.0175232755</v>
      </c>
      <c r="K40" s="11" t="n">
        <v>41778.2921357523</v>
      </c>
      <c r="L40" s="10" t="s">
        <v>29</v>
      </c>
    </row>
    <row r="41" customFormat="false" ht="13.8" hidden="false" customHeight="false" outlineLevel="0" collapsed="false">
      <c r="A41" s="10" t="s">
        <v>63</v>
      </c>
      <c r="B41" s="10" t="n">
        <v>36038386</v>
      </c>
      <c r="C41" s="10" t="s">
        <v>64</v>
      </c>
      <c r="D41" s="10" t="s">
        <v>25</v>
      </c>
      <c r="E41" s="10" t="s">
        <v>34</v>
      </c>
      <c r="F41" s="10" t="s">
        <v>27</v>
      </c>
      <c r="G41" s="11" t="n">
        <v>41796.9944444444</v>
      </c>
      <c r="H41" s="10" t="n">
        <v>3</v>
      </c>
      <c r="I41" s="10" t="s">
        <v>28</v>
      </c>
      <c r="J41" s="13" t="n">
        <v>41796.9948218519</v>
      </c>
      <c r="K41" s="11" t="n">
        <v>41796.9993556944</v>
      </c>
      <c r="L41" s="10" t="s">
        <v>29</v>
      </c>
    </row>
    <row r="42" customFormat="false" ht="13.8" hidden="false" customHeight="false" outlineLevel="0" collapsed="false">
      <c r="A42" s="10" t="s">
        <v>63</v>
      </c>
      <c r="B42" s="10" t="n">
        <v>36038471</v>
      </c>
      <c r="C42" s="10" t="s">
        <v>65</v>
      </c>
      <c r="D42" s="10" t="s">
        <v>25</v>
      </c>
      <c r="E42" s="10" t="s">
        <v>34</v>
      </c>
      <c r="F42" s="10" t="s">
        <v>27</v>
      </c>
      <c r="G42" s="11" t="n">
        <v>41813.2569444444</v>
      </c>
      <c r="H42" s="10" t="n">
        <v>5</v>
      </c>
      <c r="I42" s="10" t="s">
        <v>28</v>
      </c>
      <c r="J42" s="13" t="n">
        <v>41813.2572698032</v>
      </c>
      <c r="K42" s="11" t="n">
        <v>41813.2935502894</v>
      </c>
      <c r="L42" s="10" t="s">
        <v>29</v>
      </c>
    </row>
    <row r="43" customFormat="false" ht="13.8" hidden="false" customHeight="false" outlineLevel="0" collapsed="false">
      <c r="A43" s="10" t="s">
        <v>51</v>
      </c>
      <c r="B43" s="10" t="n">
        <v>36038486</v>
      </c>
      <c r="C43" s="10" t="s">
        <v>66</v>
      </c>
      <c r="D43" s="10" t="s">
        <v>25</v>
      </c>
      <c r="E43" s="10" t="s">
        <v>34</v>
      </c>
      <c r="F43" s="10" t="s">
        <v>27</v>
      </c>
      <c r="G43" s="11" t="n">
        <v>41813.7388888889</v>
      </c>
      <c r="H43" s="10" t="n">
        <v>2</v>
      </c>
      <c r="I43" s="10" t="s">
        <v>28</v>
      </c>
      <c r="J43" s="13" t="n">
        <v>41813.7389537269</v>
      </c>
      <c r="K43" s="11" t="n">
        <v>41813.7398427546</v>
      </c>
      <c r="L43" s="10" t="s">
        <v>29</v>
      </c>
    </row>
    <row r="44" customFormat="false" ht="13.8" hidden="false" customHeight="false" outlineLevel="0" collapsed="false">
      <c r="A44" s="10" t="s">
        <v>67</v>
      </c>
      <c r="B44" s="10" t="n">
        <v>36038500</v>
      </c>
      <c r="C44" s="10" t="s">
        <v>31</v>
      </c>
      <c r="D44" s="10" t="s">
        <v>25</v>
      </c>
      <c r="E44" s="10" t="s">
        <v>34</v>
      </c>
      <c r="F44" s="10" t="s">
        <v>27</v>
      </c>
      <c r="G44" s="11" t="n">
        <v>41818.2381944444</v>
      </c>
      <c r="H44" s="10" t="n">
        <v>3</v>
      </c>
      <c r="I44" s="10" t="s">
        <v>28</v>
      </c>
      <c r="J44" s="13" t="n">
        <v>41818.2384531019</v>
      </c>
      <c r="K44" s="11" t="n">
        <v>41818.2420574653</v>
      </c>
      <c r="L44" s="10" t="s">
        <v>29</v>
      </c>
    </row>
    <row r="45" customFormat="false" ht="13.8" hidden="false" customHeight="false" outlineLevel="0" collapsed="false">
      <c r="A45" s="10" t="s">
        <v>57</v>
      </c>
      <c r="B45" s="10" t="n">
        <v>36038561</v>
      </c>
      <c r="C45" s="10" t="s">
        <v>68</v>
      </c>
      <c r="D45" s="10" t="s">
        <v>25</v>
      </c>
      <c r="E45" s="10" t="s">
        <v>34</v>
      </c>
      <c r="F45" s="10" t="s">
        <v>27</v>
      </c>
      <c r="G45" s="11" t="n">
        <v>41833.7131944444</v>
      </c>
      <c r="H45" s="10" t="n">
        <v>2</v>
      </c>
      <c r="I45" s="10" t="s">
        <v>28</v>
      </c>
      <c r="J45" s="14" t="n">
        <v>41833.7133609838</v>
      </c>
      <c r="K45" s="11" t="n">
        <v>41833.7163282176</v>
      </c>
      <c r="L45" s="10" t="s">
        <v>29</v>
      </c>
    </row>
    <row r="46" customFormat="false" ht="13.8" hidden="false" customHeight="false" outlineLevel="0" collapsed="false">
      <c r="A46" s="10" t="s">
        <v>57</v>
      </c>
      <c r="B46" s="10" t="n">
        <v>36038926</v>
      </c>
      <c r="C46" s="10" t="s">
        <v>60</v>
      </c>
      <c r="D46" s="10" t="s">
        <v>25</v>
      </c>
      <c r="E46" s="10" t="s">
        <v>34</v>
      </c>
      <c r="F46" s="10" t="s">
        <v>27</v>
      </c>
      <c r="G46" s="11" t="n">
        <v>41872.89375</v>
      </c>
      <c r="H46" s="10" t="n">
        <v>3</v>
      </c>
      <c r="I46" s="10" t="s">
        <v>28</v>
      </c>
      <c r="J46" s="14" t="n">
        <v>41872.8941581713</v>
      </c>
      <c r="K46" s="11" t="n">
        <v>41872.8961049769</v>
      </c>
      <c r="L46" s="10" t="s">
        <v>29</v>
      </c>
    </row>
    <row r="47" customFormat="false" ht="13.8" hidden="false" customHeight="false" outlineLevel="0" collapsed="false">
      <c r="A47" s="10" t="s">
        <v>51</v>
      </c>
      <c r="B47" s="10" t="n">
        <v>36038955</v>
      </c>
      <c r="C47" s="10" t="s">
        <v>69</v>
      </c>
      <c r="D47" s="10" t="s">
        <v>25</v>
      </c>
      <c r="E47" s="10" t="s">
        <v>34</v>
      </c>
      <c r="F47" s="10" t="s">
        <v>27</v>
      </c>
      <c r="G47" s="11" t="n">
        <v>41875.8951388889</v>
      </c>
      <c r="H47" s="10" t="n">
        <v>2</v>
      </c>
      <c r="I47" s="10" t="s">
        <v>28</v>
      </c>
      <c r="J47" s="14" t="n">
        <v>41875.8952805556</v>
      </c>
      <c r="K47" s="11" t="n">
        <v>41875.8957861458</v>
      </c>
      <c r="L47" s="10" t="s">
        <v>29</v>
      </c>
    </row>
    <row r="48" customFormat="false" ht="13.8" hidden="false" customHeight="false" outlineLevel="0" collapsed="false">
      <c r="A48" s="10" t="s">
        <v>70</v>
      </c>
      <c r="B48" s="10" t="n">
        <v>36038970</v>
      </c>
      <c r="C48" s="10" t="s">
        <v>71</v>
      </c>
      <c r="D48" s="10" t="s">
        <v>25</v>
      </c>
      <c r="E48" s="10" t="s">
        <v>34</v>
      </c>
      <c r="F48" s="10" t="s">
        <v>27</v>
      </c>
      <c r="G48" s="11" t="n">
        <v>41877.7479166667</v>
      </c>
      <c r="H48" s="10" t="n">
        <v>2</v>
      </c>
      <c r="I48" s="10" t="s">
        <v>28</v>
      </c>
      <c r="J48" s="14" t="n">
        <v>41877.7481134954</v>
      </c>
      <c r="K48" s="11" t="n">
        <v>41877.7482397569</v>
      </c>
      <c r="L48" s="10" t="s">
        <v>29</v>
      </c>
    </row>
    <row r="49" customFormat="false" ht="13.8" hidden="false" customHeight="false" outlineLevel="0" collapsed="false">
      <c r="A49" s="10" t="s">
        <v>38</v>
      </c>
      <c r="B49" s="10" t="n">
        <v>36038971</v>
      </c>
      <c r="C49" s="10" t="s">
        <v>72</v>
      </c>
      <c r="D49" s="10" t="s">
        <v>25</v>
      </c>
      <c r="E49" s="10" t="s">
        <v>34</v>
      </c>
      <c r="F49" s="10" t="s">
        <v>27</v>
      </c>
      <c r="G49" s="11" t="n">
        <v>41877.8055555556</v>
      </c>
      <c r="H49" s="10" t="n">
        <v>2</v>
      </c>
      <c r="I49" s="10" t="s">
        <v>28</v>
      </c>
      <c r="J49" s="14" t="n">
        <v>41877.8057075695</v>
      </c>
      <c r="K49" s="11" t="n">
        <v>41877.810805706</v>
      </c>
      <c r="L49" s="10" t="s">
        <v>29</v>
      </c>
    </row>
    <row r="50" customFormat="false" ht="13.8" hidden="false" customHeight="false" outlineLevel="0" collapsed="false">
      <c r="A50" s="10" t="s">
        <v>44</v>
      </c>
      <c r="B50" s="10" t="n">
        <v>36038980</v>
      </c>
      <c r="C50" s="10" t="s">
        <v>73</v>
      </c>
      <c r="D50" s="10" t="s">
        <v>25</v>
      </c>
      <c r="E50" s="10" t="s">
        <v>34</v>
      </c>
      <c r="F50" s="10" t="s">
        <v>27</v>
      </c>
      <c r="G50" s="11" t="n">
        <v>41878.7986111111</v>
      </c>
      <c r="H50" s="10" t="n">
        <v>2</v>
      </c>
      <c r="I50" s="10" t="s">
        <v>28</v>
      </c>
      <c r="J50" s="14" t="n">
        <v>41878.7992403009</v>
      </c>
      <c r="K50" s="11" t="n">
        <v>41878.7996170833</v>
      </c>
      <c r="L50" s="10" t="s">
        <v>29</v>
      </c>
    </row>
    <row r="51" customFormat="false" ht="13.8" hidden="false" customHeight="false" outlineLevel="0" collapsed="false">
      <c r="A51" s="10" t="s">
        <v>57</v>
      </c>
      <c r="B51" s="10" t="n">
        <v>36039132</v>
      </c>
      <c r="C51" s="10" t="s">
        <v>72</v>
      </c>
      <c r="D51" s="10" t="s">
        <v>25</v>
      </c>
      <c r="E51" s="10" t="s">
        <v>34</v>
      </c>
      <c r="F51" s="10" t="s">
        <v>27</v>
      </c>
      <c r="G51" s="11" t="n">
        <v>41896.9465277778</v>
      </c>
      <c r="H51" s="10" t="n">
        <v>2</v>
      </c>
      <c r="I51" s="10" t="s">
        <v>28</v>
      </c>
      <c r="J51" s="14" t="n">
        <v>41896.9466971412</v>
      </c>
      <c r="K51" s="11" t="n">
        <v>41896.9483787153</v>
      </c>
      <c r="L51" s="10" t="s">
        <v>29</v>
      </c>
    </row>
    <row r="52" customFormat="false" ht="13.8" hidden="false" customHeight="false" outlineLevel="0" collapsed="false">
      <c r="A52" s="10" t="s">
        <v>38</v>
      </c>
      <c r="B52" s="10" t="n">
        <v>36039214</v>
      </c>
      <c r="C52" s="10" t="s">
        <v>74</v>
      </c>
      <c r="D52" s="10" t="s">
        <v>25</v>
      </c>
      <c r="E52" s="10" t="s">
        <v>34</v>
      </c>
      <c r="F52" s="10" t="s">
        <v>27</v>
      </c>
      <c r="G52" s="11" t="n">
        <v>41904.6395833333</v>
      </c>
      <c r="H52" s="10" t="n">
        <v>2</v>
      </c>
      <c r="I52" s="10" t="s">
        <v>28</v>
      </c>
      <c r="J52" s="14" t="n">
        <v>41904.6401346528</v>
      </c>
      <c r="K52" s="11" t="n">
        <v>41904.6431291088</v>
      </c>
      <c r="L52" s="10" t="s">
        <v>29</v>
      </c>
    </row>
    <row r="53" customFormat="false" ht="13.8" hidden="false" customHeight="false" outlineLevel="0" collapsed="false">
      <c r="A53" s="10" t="s">
        <v>32</v>
      </c>
      <c r="B53" s="10" t="n">
        <v>36039269</v>
      </c>
      <c r="C53" s="10" t="s">
        <v>31</v>
      </c>
      <c r="D53" s="10" t="s">
        <v>25</v>
      </c>
      <c r="E53" s="10" t="s">
        <v>34</v>
      </c>
      <c r="F53" s="10" t="s">
        <v>27</v>
      </c>
      <c r="G53" s="11" t="n">
        <v>41914.9083333333</v>
      </c>
      <c r="H53" s="10" t="n">
        <v>2</v>
      </c>
      <c r="I53" s="10" t="s">
        <v>28</v>
      </c>
      <c r="J53" s="15" t="n">
        <v>41914.9090062963</v>
      </c>
      <c r="K53" s="11" t="n">
        <v>41914.9119459375</v>
      </c>
      <c r="L53" s="10" t="s">
        <v>29</v>
      </c>
    </row>
    <row r="54" customFormat="false" ht="13.8" hidden="false" customHeight="false" outlineLevel="0" collapsed="false">
      <c r="A54" s="10" t="s">
        <v>49</v>
      </c>
      <c r="B54" s="10" t="n">
        <v>36039273</v>
      </c>
      <c r="C54" s="10" t="s">
        <v>72</v>
      </c>
      <c r="D54" s="10" t="s">
        <v>25</v>
      </c>
      <c r="E54" s="10" t="s">
        <v>34</v>
      </c>
      <c r="F54" s="10" t="s">
        <v>27</v>
      </c>
      <c r="G54" s="11" t="n">
        <v>41916.7555555556</v>
      </c>
      <c r="H54" s="10" t="n">
        <v>1</v>
      </c>
      <c r="I54" s="10" t="s">
        <v>28</v>
      </c>
      <c r="J54" s="15" t="n">
        <v>41916.7560259491</v>
      </c>
      <c r="K54" s="11" t="n">
        <v>41916.762606875</v>
      </c>
      <c r="L54" s="10" t="s">
        <v>29</v>
      </c>
    </row>
    <row r="55" customFormat="false" ht="13.8" hidden="false" customHeight="false" outlineLevel="0" collapsed="false">
      <c r="A55" s="10" t="s">
        <v>75</v>
      </c>
      <c r="B55" s="10" t="n">
        <v>36039294</v>
      </c>
      <c r="C55" s="10" t="s">
        <v>76</v>
      </c>
      <c r="D55" s="10" t="s">
        <v>25</v>
      </c>
      <c r="E55" s="10" t="s">
        <v>34</v>
      </c>
      <c r="F55" s="10" t="s">
        <v>27</v>
      </c>
      <c r="G55" s="11" t="n">
        <v>41919.8076388889</v>
      </c>
      <c r="H55" s="10" t="n">
        <v>2</v>
      </c>
      <c r="I55" s="10" t="s">
        <v>28</v>
      </c>
      <c r="J55" s="15" t="n">
        <v>41919.8082956944</v>
      </c>
      <c r="K55" s="11" t="n">
        <v>41919.8105715741</v>
      </c>
      <c r="L55" s="10" t="s">
        <v>29</v>
      </c>
    </row>
    <row r="56" customFormat="false" ht="13.8" hidden="false" customHeight="false" outlineLevel="0" collapsed="false">
      <c r="A56" s="10" t="s">
        <v>32</v>
      </c>
      <c r="B56" s="10" t="n">
        <v>36039419</v>
      </c>
      <c r="C56" s="10" t="s">
        <v>31</v>
      </c>
      <c r="D56" s="10" t="s">
        <v>25</v>
      </c>
      <c r="E56" s="10" t="s">
        <v>34</v>
      </c>
      <c r="F56" s="10" t="s">
        <v>27</v>
      </c>
      <c r="G56" s="11" t="n">
        <v>41923.9270833333</v>
      </c>
      <c r="H56" s="10" t="n">
        <v>2</v>
      </c>
      <c r="I56" s="10" t="s">
        <v>28</v>
      </c>
      <c r="J56" s="15" t="n">
        <v>41923.9274809028</v>
      </c>
      <c r="K56" s="11" t="n">
        <v>41923.9339063079</v>
      </c>
      <c r="L56" s="10" t="s">
        <v>29</v>
      </c>
    </row>
    <row r="57" customFormat="false" ht="13.8" hidden="false" customHeight="false" outlineLevel="0" collapsed="false">
      <c r="A57" s="10" t="s">
        <v>45</v>
      </c>
      <c r="B57" s="10" t="n">
        <v>36039420</v>
      </c>
      <c r="C57" s="10" t="s">
        <v>77</v>
      </c>
      <c r="D57" s="10" t="s">
        <v>25</v>
      </c>
      <c r="E57" s="10" t="s">
        <v>34</v>
      </c>
      <c r="F57" s="10" t="s">
        <v>27</v>
      </c>
      <c r="G57" s="11" t="n">
        <v>41924.3222222222</v>
      </c>
      <c r="H57" s="10" t="n">
        <v>1</v>
      </c>
      <c r="I57" s="10" t="s">
        <v>28</v>
      </c>
      <c r="J57" s="15" t="n">
        <v>41924.3227518519</v>
      </c>
      <c r="K57" s="11" t="n">
        <v>41924.3233007407</v>
      </c>
      <c r="L57" s="10" t="s">
        <v>29</v>
      </c>
    </row>
    <row r="58" customFormat="false" ht="13.8" hidden="false" customHeight="false" outlineLevel="0" collapsed="false">
      <c r="A58" s="10" t="s">
        <v>23</v>
      </c>
      <c r="B58" s="10" t="n">
        <v>36039485</v>
      </c>
      <c r="C58" s="10" t="s">
        <v>78</v>
      </c>
      <c r="D58" s="10" t="s">
        <v>25</v>
      </c>
      <c r="E58" s="10" t="s">
        <v>34</v>
      </c>
      <c r="F58" s="10" t="s">
        <v>27</v>
      </c>
      <c r="G58" s="11" t="n">
        <v>41928.5443865741</v>
      </c>
      <c r="H58" s="10" t="n">
        <v>2</v>
      </c>
      <c r="I58" s="10" t="s">
        <v>28</v>
      </c>
      <c r="J58" s="15" t="n">
        <v>41928.5443973843</v>
      </c>
      <c r="K58" s="11" t="n">
        <v>41928.5506997107</v>
      </c>
      <c r="L58" s="10" t="s">
        <v>29</v>
      </c>
    </row>
    <row r="59" customFormat="false" ht="13.8" hidden="false" customHeight="false" outlineLevel="0" collapsed="false">
      <c r="A59" s="10" t="s">
        <v>51</v>
      </c>
      <c r="B59" s="10" t="n">
        <v>36039531</v>
      </c>
      <c r="C59" s="10" t="s">
        <v>72</v>
      </c>
      <c r="D59" s="10" t="s">
        <v>25</v>
      </c>
      <c r="E59" s="10" t="s">
        <v>34</v>
      </c>
      <c r="F59" s="10" t="s">
        <v>27</v>
      </c>
      <c r="G59" s="11" t="n">
        <v>41935.8076388889</v>
      </c>
      <c r="H59" s="10" t="n">
        <v>3</v>
      </c>
      <c r="I59" s="10" t="s">
        <v>28</v>
      </c>
      <c r="J59" s="15" t="n">
        <v>41935.8080421991</v>
      </c>
      <c r="K59" s="11" t="n">
        <v>41935.8084784028</v>
      </c>
      <c r="L59" s="10" t="s">
        <v>29</v>
      </c>
    </row>
    <row r="60" customFormat="false" ht="13.8" hidden="false" customHeight="false" outlineLevel="0" collapsed="false">
      <c r="A60" s="10" t="s">
        <v>79</v>
      </c>
      <c r="B60" s="10" t="n">
        <v>36039534</v>
      </c>
      <c r="C60" s="10" t="s">
        <v>72</v>
      </c>
      <c r="D60" s="10" t="s">
        <v>25</v>
      </c>
      <c r="E60" s="10" t="s">
        <v>34</v>
      </c>
      <c r="F60" s="10" t="s">
        <v>27</v>
      </c>
      <c r="G60" s="11" t="n">
        <v>41936.8073958333</v>
      </c>
      <c r="H60" s="10" t="n">
        <v>2</v>
      </c>
      <c r="I60" s="10" t="s">
        <v>28</v>
      </c>
      <c r="J60" s="15" t="n">
        <v>41936.8074041898</v>
      </c>
      <c r="K60" s="11" t="n">
        <v>41936.811047338</v>
      </c>
      <c r="L60" s="10" t="s">
        <v>29</v>
      </c>
    </row>
    <row r="61" customFormat="false" ht="13.8" hidden="false" customHeight="false" outlineLevel="0" collapsed="false">
      <c r="A61" s="10" t="s">
        <v>35</v>
      </c>
      <c r="B61" s="10" t="n">
        <v>36039551</v>
      </c>
      <c r="C61" s="10" t="s">
        <v>31</v>
      </c>
      <c r="D61" s="10" t="s">
        <v>25</v>
      </c>
      <c r="E61" s="10" t="s">
        <v>34</v>
      </c>
      <c r="F61" s="10" t="s">
        <v>27</v>
      </c>
      <c r="G61" s="11" t="n">
        <v>41942.8597222222</v>
      </c>
      <c r="H61" s="10" t="n">
        <v>0</v>
      </c>
      <c r="I61" s="10" t="s">
        <v>28</v>
      </c>
      <c r="J61" s="15" t="n">
        <v>41942.859885544</v>
      </c>
      <c r="K61" s="11" t="n">
        <v>41942.9222535995</v>
      </c>
      <c r="L61" s="10" t="s">
        <v>29</v>
      </c>
    </row>
    <row r="62" customFormat="false" ht="13.8" hidden="false" customHeight="false" outlineLevel="0" collapsed="false">
      <c r="A62" s="10" t="s">
        <v>80</v>
      </c>
      <c r="B62" s="10" t="n">
        <v>36039960</v>
      </c>
      <c r="C62" s="10" t="s">
        <v>72</v>
      </c>
      <c r="D62" s="10" t="s">
        <v>25</v>
      </c>
      <c r="E62" s="10" t="s">
        <v>34</v>
      </c>
      <c r="F62" s="10" t="s">
        <v>27</v>
      </c>
      <c r="G62" s="11" t="n">
        <v>41957.8041666667</v>
      </c>
      <c r="H62" s="10" t="n">
        <v>1</v>
      </c>
      <c r="I62" s="10" t="s">
        <v>28</v>
      </c>
      <c r="J62" s="15" t="n">
        <v>41957.8044833333</v>
      </c>
      <c r="K62" s="11" t="n">
        <v>41957.8093078588</v>
      </c>
      <c r="L62" s="10" t="s">
        <v>29</v>
      </c>
    </row>
    <row r="63" customFormat="false" ht="13.8" hidden="false" customHeight="false" outlineLevel="0" collapsed="false">
      <c r="A63" s="10" t="s">
        <v>51</v>
      </c>
      <c r="B63" s="10" t="n">
        <v>36040087</v>
      </c>
      <c r="C63" s="10" t="s">
        <v>81</v>
      </c>
      <c r="D63" s="10" t="s">
        <v>25</v>
      </c>
      <c r="E63" s="10" t="s">
        <v>34</v>
      </c>
      <c r="F63" s="10" t="s">
        <v>27</v>
      </c>
      <c r="G63" s="11" t="n">
        <v>41968.2618055556</v>
      </c>
      <c r="H63" s="10" t="n">
        <v>0</v>
      </c>
      <c r="I63" s="10" t="s">
        <v>28</v>
      </c>
      <c r="J63" s="15" t="n">
        <v>41968.2622161458</v>
      </c>
      <c r="K63" s="11" t="n">
        <v>41968.262379375</v>
      </c>
      <c r="L63" s="10" t="s">
        <v>29</v>
      </c>
    </row>
    <row r="64" customFormat="false" ht="13.8" hidden="false" customHeight="false" outlineLevel="0" collapsed="false">
      <c r="A64" s="10" t="s">
        <v>82</v>
      </c>
      <c r="B64" s="10" t="n">
        <v>36040119</v>
      </c>
      <c r="C64" s="10" t="s">
        <v>83</v>
      </c>
      <c r="D64" s="10" t="s">
        <v>25</v>
      </c>
      <c r="E64" s="10" t="s">
        <v>34</v>
      </c>
      <c r="F64" s="10" t="s">
        <v>27</v>
      </c>
      <c r="G64" s="11" t="n">
        <v>41971.3184259259</v>
      </c>
      <c r="H64" s="10" t="n">
        <v>1</v>
      </c>
      <c r="I64" s="10" t="s">
        <v>28</v>
      </c>
      <c r="J64" s="15" t="n">
        <v>41971.3184264352</v>
      </c>
      <c r="K64" s="11" t="n">
        <v>41971.3229597917</v>
      </c>
      <c r="L64" s="10" t="s">
        <v>29</v>
      </c>
    </row>
    <row r="65" customFormat="false" ht="13.8" hidden="false" customHeight="false" outlineLevel="0" collapsed="false">
      <c r="A65" s="10" t="s">
        <v>84</v>
      </c>
      <c r="B65" s="10" t="n">
        <v>36040165</v>
      </c>
      <c r="C65" s="10" t="s">
        <v>85</v>
      </c>
      <c r="D65" s="10" t="s">
        <v>25</v>
      </c>
      <c r="E65" s="10" t="s">
        <v>34</v>
      </c>
      <c r="F65" s="10" t="s">
        <v>27</v>
      </c>
      <c r="G65" s="11" t="n">
        <v>41984.6422337963</v>
      </c>
      <c r="H65" s="10" t="n">
        <v>5</v>
      </c>
      <c r="I65" s="10" t="s">
        <v>28</v>
      </c>
      <c r="J65" s="15" t="n">
        <v>41984.6422424537</v>
      </c>
      <c r="K65" s="11" t="n">
        <v>41984.6450687963</v>
      </c>
      <c r="L65" s="10" t="s">
        <v>29</v>
      </c>
    </row>
    <row r="66" customFormat="false" ht="13.8" hidden="false" customHeight="false" outlineLevel="0" collapsed="false">
      <c r="A66" s="10" t="s">
        <v>38</v>
      </c>
      <c r="B66" s="10" t="n">
        <v>36040172</v>
      </c>
      <c r="C66" s="10" t="s">
        <v>86</v>
      </c>
      <c r="D66" s="10" t="s">
        <v>25</v>
      </c>
      <c r="E66" s="10" t="s">
        <v>34</v>
      </c>
      <c r="F66" s="10" t="s">
        <v>27</v>
      </c>
      <c r="G66" s="11" t="n">
        <v>41985.5705787037</v>
      </c>
      <c r="H66" s="10" t="n">
        <v>1</v>
      </c>
      <c r="I66" s="10" t="s">
        <v>28</v>
      </c>
      <c r="J66" s="15" t="n">
        <v>41985.5705813657</v>
      </c>
      <c r="K66" s="11" t="n">
        <v>41985.5706530787</v>
      </c>
      <c r="L66" s="10" t="s">
        <v>29</v>
      </c>
    </row>
    <row r="67" customFormat="false" ht="13.8" hidden="false" customHeight="false" outlineLevel="0" collapsed="false">
      <c r="A67" s="10" t="s">
        <v>57</v>
      </c>
      <c r="B67" s="10" t="n">
        <v>36040182</v>
      </c>
      <c r="C67" s="10" t="s">
        <v>87</v>
      </c>
      <c r="D67" s="10" t="s">
        <v>25</v>
      </c>
      <c r="E67" s="10" t="s">
        <v>34</v>
      </c>
      <c r="F67" s="10" t="s">
        <v>27</v>
      </c>
      <c r="G67" s="11" t="n">
        <v>41988.8074768519</v>
      </c>
      <c r="H67" s="10" t="n">
        <v>2</v>
      </c>
      <c r="I67" s="10" t="s">
        <v>28</v>
      </c>
      <c r="J67" s="15" t="n">
        <v>41988.8074883218</v>
      </c>
      <c r="K67" s="11" t="n">
        <v>41988.8129768981</v>
      </c>
      <c r="L67" s="10" t="s">
        <v>29</v>
      </c>
    </row>
    <row r="68" customFormat="false" ht="13.8" hidden="false" customHeight="false" outlineLevel="0" collapsed="false">
      <c r="A68" s="10" t="s">
        <v>35</v>
      </c>
      <c r="B68" s="10" t="n">
        <v>36040183</v>
      </c>
      <c r="C68" s="10" t="s">
        <v>31</v>
      </c>
      <c r="D68" s="10" t="s">
        <v>25</v>
      </c>
      <c r="E68" s="10" t="s">
        <v>34</v>
      </c>
      <c r="F68" s="10" t="s">
        <v>27</v>
      </c>
      <c r="G68" s="11" t="n">
        <v>41990.8204976852</v>
      </c>
      <c r="H68" s="10" t="n">
        <v>1</v>
      </c>
      <c r="I68" s="10" t="s">
        <v>28</v>
      </c>
      <c r="J68" s="15" t="n">
        <v>41990.8205001736</v>
      </c>
      <c r="K68" s="11" t="n">
        <v>41990.8227041782</v>
      </c>
      <c r="L68" s="10" t="s">
        <v>29</v>
      </c>
    </row>
    <row r="75" customFormat="false" ht="13.8" hidden="false" customHeight="false" outlineLevel="0" collapsed="false">
      <c r="A75" s="0" t="s">
        <v>88</v>
      </c>
      <c r="C75" s="0" t="s">
        <v>89</v>
      </c>
    </row>
    <row r="76" customFormat="false" ht="13.8" hidden="false" customHeight="false" outlineLevel="0" collapsed="false">
      <c r="A76" s="0" t="s">
        <v>90</v>
      </c>
      <c r="B76" s="0" t="n">
        <f aca="false">COUNTIF($A$14:$A$68,"mercedes.*")</f>
        <v>9</v>
      </c>
      <c r="C76" s="0" t="n">
        <f aca="false">ROUND(B76/B$93*100)</f>
        <v>16</v>
      </c>
    </row>
    <row r="77" customFormat="false" ht="13.8" hidden="false" customHeight="false" outlineLevel="0" collapsed="false">
      <c r="A77" s="0" t="s">
        <v>91</v>
      </c>
      <c r="B77" s="0" t="n">
        <f aca="false">COUNTIF($A$14:$A$68,"audi.*")</f>
        <v>7</v>
      </c>
      <c r="C77" s="0" t="n">
        <f aca="false">ROUND(B77/B$93*100)</f>
        <v>13</v>
      </c>
    </row>
    <row r="78" customFormat="false" ht="13.8" hidden="false" customHeight="false" outlineLevel="0" collapsed="false">
      <c r="A78" s="0" t="s">
        <v>38</v>
      </c>
      <c r="B78" s="0" t="n">
        <f aca="false">COUNTIF($A$14:$A$68,"bm.*")</f>
        <v>6</v>
      </c>
      <c r="C78" s="0" t="n">
        <f aca="false">ROUND(B78/B$93*100)</f>
        <v>11</v>
      </c>
    </row>
    <row r="79" customFormat="false" ht="13.8" hidden="false" customHeight="false" outlineLevel="0" collapsed="false">
      <c r="A79" s="0" t="s">
        <v>92</v>
      </c>
      <c r="B79" s="0" t="n">
        <f aca="false">COUNTIF($A$14:$A$68,"toyota.*")</f>
        <v>6</v>
      </c>
      <c r="C79" s="0" t="n">
        <f aca="false">ROUND(B79/B$93*100)</f>
        <v>11</v>
      </c>
    </row>
    <row r="80" customFormat="false" ht="13.8" hidden="false" customHeight="false" outlineLevel="0" collapsed="false">
      <c r="A80" s="0" t="s">
        <v>93</v>
      </c>
      <c r="B80" s="0" t="n">
        <f aca="false">COUNTIF($A$14:$A$68,"volvo.*")</f>
        <v>4</v>
      </c>
      <c r="C80" s="0" t="n">
        <f aca="false">ROUND(B80/B$93*100)</f>
        <v>7</v>
      </c>
    </row>
    <row r="81" customFormat="false" ht="13.8" hidden="false" customHeight="false" outlineLevel="0" collapsed="false">
      <c r="A81" s="0" t="s">
        <v>94</v>
      </c>
      <c r="B81" s="0" t="n">
        <f aca="false">COUNTIF($A$14:$A$68,"nissan.*")</f>
        <v>4</v>
      </c>
      <c r="C81" s="0" t="n">
        <f aca="false">ROUND(B81/B$93*100)</f>
        <v>7</v>
      </c>
    </row>
    <row r="82" customFormat="false" ht="13.8" hidden="false" customHeight="false" outlineLevel="0" collapsed="false">
      <c r="A82" s="0" t="s">
        <v>95</v>
      </c>
      <c r="B82" s="0" t="n">
        <f aca="false">COUNTIF($A$14:$A$68,"opel.*")</f>
        <v>3</v>
      </c>
      <c r="C82" s="0" t="n">
        <f aca="false">ROUND(B82/B$93*100)</f>
        <v>5</v>
      </c>
    </row>
    <row r="83" customFormat="false" ht="13.8" hidden="false" customHeight="false" outlineLevel="0" collapsed="false">
      <c r="A83" s="0" t="s">
        <v>96</v>
      </c>
      <c r="B83" s="0" t="n">
        <f aca="false">COUNTIF($A$14:$A$68,"volks.*")</f>
        <v>3</v>
      </c>
      <c r="C83" s="0" t="n">
        <f aca="false">ROUND(B83/B$93*100)</f>
        <v>5</v>
      </c>
    </row>
    <row r="84" customFormat="false" ht="13.8" hidden="false" customHeight="false" outlineLevel="0" collapsed="false">
      <c r="A84" s="0" t="s">
        <v>97</v>
      </c>
      <c r="B84" s="0" t="n">
        <f aca="false">COUNTIF($A$14:$A$68,"citroen.*")</f>
        <v>3</v>
      </c>
      <c r="C84" s="0" t="n">
        <f aca="false">ROUND(B84/B$93*100)</f>
        <v>5</v>
      </c>
    </row>
    <row r="85" customFormat="false" ht="13.8" hidden="false" customHeight="false" outlineLevel="0" collapsed="false">
      <c r="A85" s="0" t="s">
        <v>98</v>
      </c>
      <c r="B85" s="0" t="n">
        <f aca="false">COUNTIF($A$14:$A$68,"ford.*")</f>
        <v>2</v>
      </c>
      <c r="C85" s="0" t="n">
        <f aca="false">ROUND(B85/B$93*100)</f>
        <v>4</v>
      </c>
    </row>
    <row r="86" customFormat="false" ht="13.8" hidden="false" customHeight="false" outlineLevel="0" collapsed="false">
      <c r="A86" s="0" t="s">
        <v>99</v>
      </c>
      <c r="B86" s="0" t="n">
        <f aca="false">COUNTIF($A$14:$A$68,"skoda.*")</f>
        <v>2</v>
      </c>
      <c r="C86" s="0" t="n">
        <f aca="false">ROUND(B86/B$93*100)</f>
        <v>4</v>
      </c>
    </row>
    <row r="87" customFormat="false" ht="13.8" hidden="false" customHeight="false" outlineLevel="0" collapsed="false">
      <c r="A87" s="0" t="s">
        <v>100</v>
      </c>
      <c r="B87" s="0" t="n">
        <f aca="false">COUNTIF($A$14:$A$68,"honda.*")</f>
        <v>1</v>
      </c>
      <c r="C87" s="0" t="n">
        <f aca="false">ROUND(B87/B$93*100)</f>
        <v>2</v>
      </c>
    </row>
    <row r="88" customFormat="false" ht="13.8" hidden="false" customHeight="false" outlineLevel="0" collapsed="false">
      <c r="A88" s="0" t="s">
        <v>101</v>
      </c>
      <c r="B88" s="0" t="n">
        <f aca="false">COUNTIF($A$14:$A$68,"mitsu.*")</f>
        <v>1</v>
      </c>
      <c r="C88" s="0" t="n">
        <f aca="false">ROUND(B88/B$93*100)</f>
        <v>2</v>
      </c>
    </row>
    <row r="89" customFormat="false" ht="13.8" hidden="false" customHeight="false" outlineLevel="0" collapsed="false">
      <c r="A89" s="0" t="s">
        <v>102</v>
      </c>
      <c r="B89" s="0" t="n">
        <f aca="false">COUNTIF($A$14:$A$68,"hyundai.*")</f>
        <v>1</v>
      </c>
      <c r="C89" s="0" t="n">
        <f aca="false">ROUND(B89/B$93*100)</f>
        <v>2</v>
      </c>
    </row>
    <row r="90" customFormat="false" ht="13.8" hidden="false" customHeight="false" outlineLevel="0" collapsed="false">
      <c r="A90" s="0" t="s">
        <v>103</v>
      </c>
      <c r="B90" s="0" t="n">
        <f aca="false">COUNTIF($A$14:$A$68,"chrysler.*")</f>
        <v>1</v>
      </c>
      <c r="C90" s="0" t="n">
        <f aca="false">ROUND(B90/B$93*100)</f>
        <v>2</v>
      </c>
    </row>
    <row r="91" customFormat="false" ht="13.8" hidden="false" customHeight="false" outlineLevel="0" collapsed="false">
      <c r="A91" s="0" t="s">
        <v>104</v>
      </c>
      <c r="B91" s="0" t="n">
        <f aca="false">COUNTIF($A$14:$A$68,"land.*")</f>
        <v>1</v>
      </c>
      <c r="C91" s="0" t="n">
        <f aca="false">ROUND(B91/B$93*100)</f>
        <v>2</v>
      </c>
    </row>
    <row r="92" customFormat="false" ht="13.8" hidden="false" customHeight="false" outlineLevel="0" collapsed="false">
      <c r="A92" s="0" t="s">
        <v>105</v>
      </c>
      <c r="B92" s="0" t="n">
        <f aca="false">COUNTIF($A$14:$A$68,"mazda.*")</f>
        <v>1</v>
      </c>
      <c r="C92" s="0" t="n">
        <f aca="false">ROUND(B92/B$93*100)</f>
        <v>2</v>
      </c>
    </row>
    <row r="93" customFormat="false" ht="13.8" hidden="false" customHeight="false" outlineLevel="0" collapsed="false">
      <c r="B93" s="0" t="n">
        <f aca="false">SUM(B76:B92)</f>
        <v>55</v>
      </c>
    </row>
    <row r="1048576" customFormat="false" ht="12.8" hidden="false" customHeight="false" outlineLevel="0" collapsed="false"/>
  </sheetData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2014-12-18T05:17:22Z</dcterms:created>
  <dc:creator>nikolmi</dc:creator>
  <dc:language>en-US</dc:language>
  <cp:lastModifiedBy>nikolmi</cp:lastModifiedBy>
  <dcterms:modified xsi:type="dcterms:W3CDTF">2014-12-18T05:39:11Z</dcterms:modified>
  <cp:revision>0</cp:revision>
</cp:coreProperties>
</file>